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KBACK# 001\ZS Rybi\Rozpočet 2023\"/>
    </mc:Choice>
  </mc:AlternateContent>
  <bookViews>
    <workbookView xWindow="0" yWindow="0" windowWidth="20736" windowHeight="8748" tabRatio="780" activeTab="2"/>
  </bookViews>
  <sheets>
    <sheet name="návrh rozpočtu2023" sheetId="6" r:id="rId1"/>
    <sheet name="přímé náklady" sheetId="7" r:id="rId2"/>
    <sheet name="střednědobý výhled 2024-2025" sheetId="8" r:id="rId3"/>
  </sheets>
  <calcPr calcId="152511"/>
  <fileRecoveryPr autoRecover="0"/>
</workbook>
</file>

<file path=xl/calcChain.xml><?xml version="1.0" encoding="utf-8"?>
<calcChain xmlns="http://schemas.openxmlformats.org/spreadsheetml/2006/main">
  <c r="B8" i="6" l="1"/>
  <c r="C9" i="6"/>
  <c r="C10" i="7"/>
  <c r="C14" i="7" l="1"/>
  <c r="D14" i="7" s="1"/>
  <c r="C11" i="7"/>
  <c r="C12" i="7"/>
  <c r="E17" i="6" l="1"/>
  <c r="E18" i="6"/>
  <c r="F14" i="6" l="1"/>
  <c r="F8" i="8" s="1"/>
  <c r="F9" i="8" s="1"/>
  <c r="E12" i="6" l="1"/>
  <c r="G12" i="6" s="1"/>
  <c r="E10" i="6" l="1"/>
  <c r="G10" i="6" s="1"/>
  <c r="B15" i="7"/>
  <c r="D10" i="7"/>
  <c r="D12" i="7" s="1"/>
  <c r="E9" i="6"/>
  <c r="G9" i="6" s="1"/>
  <c r="E13" i="6"/>
  <c r="G13" i="6" s="1"/>
  <c r="D13" i="7" l="1"/>
  <c r="C13" i="7"/>
  <c r="E8" i="6"/>
  <c r="G8" i="6" s="1"/>
  <c r="C14" i="6"/>
  <c r="C15" i="7" l="1"/>
  <c r="B11" i="6" s="1"/>
  <c r="B14" i="6" l="1"/>
  <c r="E11" i="6"/>
  <c r="G11" i="6" s="1"/>
  <c r="G14" i="6" s="1"/>
  <c r="G17" i="6" l="1"/>
  <c r="G18" i="6"/>
  <c r="E16" i="6"/>
  <c r="G16" i="6" s="1"/>
  <c r="C20" i="6"/>
  <c r="D20" i="6"/>
  <c r="F20" i="6"/>
  <c r="D14" i="6"/>
  <c r="B19" i="6"/>
  <c r="E19" i="6" s="1"/>
  <c r="B8" i="7"/>
  <c r="E8" i="8" l="1"/>
  <c r="F21" i="6"/>
  <c r="D11" i="7"/>
  <c r="C8" i="7"/>
  <c r="G19" i="6"/>
  <c r="B20" i="6"/>
  <c r="E20" i="6"/>
  <c r="B8" i="8" s="1"/>
  <c r="E14" i="6"/>
  <c r="C8" i="8" s="1"/>
  <c r="B9" i="8" l="1"/>
  <c r="H8" i="8"/>
  <c r="H9" i="8" s="1"/>
  <c r="D8" i="7"/>
  <c r="D15" i="7"/>
  <c r="E9" i="8"/>
  <c r="G8" i="8"/>
  <c r="G9" i="8" s="1"/>
  <c r="C9" i="8"/>
  <c r="D8" i="8"/>
  <c r="D9" i="8" s="1"/>
  <c r="I8" i="8"/>
  <c r="E21" i="6"/>
  <c r="G21" i="6" s="1"/>
  <c r="G20" i="6"/>
  <c r="J8" i="8" l="1"/>
  <c r="J9" i="8" s="1"/>
  <c r="I9" i="8"/>
</calcChain>
</file>

<file path=xl/sharedStrings.xml><?xml version="1.0" encoding="utf-8"?>
<sst xmlns="http://schemas.openxmlformats.org/spreadsheetml/2006/main" count="65" uniqueCount="50">
  <si>
    <t>Hlavní činnost</t>
  </si>
  <si>
    <t xml:space="preserve">Hlavní činnost celkem </t>
  </si>
  <si>
    <t xml:space="preserve">Doplňková činnost </t>
  </si>
  <si>
    <t xml:space="preserve">Celkem </t>
  </si>
  <si>
    <t xml:space="preserve">Z toho </t>
  </si>
  <si>
    <t>Ukazatele</t>
  </si>
  <si>
    <t xml:space="preserve">na platy </t>
  </si>
  <si>
    <t>Komentář:</t>
  </si>
  <si>
    <t>Ostatní zdroje (vlastní, cizí)</t>
  </si>
  <si>
    <t xml:space="preserve">Hlavní činnost </t>
  </si>
  <si>
    <t>Doplňková činnost</t>
  </si>
  <si>
    <t>Výnosy</t>
  </si>
  <si>
    <t>Náklady</t>
  </si>
  <si>
    <t>Výsledek hospodaření</t>
  </si>
  <si>
    <t>Výnosy celkem</t>
  </si>
  <si>
    <t>Náklady celkem</t>
  </si>
  <si>
    <t>v tis. Kč</t>
  </si>
  <si>
    <t>Přímé náklady</t>
  </si>
  <si>
    <t>příspěvek na provoz zřizovatel</t>
  </si>
  <si>
    <t>Základní škola Adolfa Zábranského Rybí okres Nový Jičín</t>
  </si>
  <si>
    <t>IČ: 75027194</t>
  </si>
  <si>
    <t>Mgr. Hana Frydrychová, ředitelka školy</t>
  </si>
  <si>
    <t>52 - Osobní náklady</t>
  </si>
  <si>
    <t>54 - Ostatní provozní náklady</t>
  </si>
  <si>
    <t>51 - Služby</t>
  </si>
  <si>
    <t>na ostatní osobní náklady</t>
  </si>
  <si>
    <t>55 - Náklady z dlouhod.majetku</t>
  </si>
  <si>
    <t>Rok</t>
  </si>
  <si>
    <t xml:space="preserve">Náklady </t>
  </si>
  <si>
    <t>50 - Spotřeba materiálu</t>
  </si>
  <si>
    <t>50 - Spotřeba energie</t>
  </si>
  <si>
    <t>Náklady /výnosy                                 (v členění dle skupin synt.účtů)</t>
  </si>
  <si>
    <t>60 - úplata za vzdělávání</t>
  </si>
  <si>
    <t>60 - výnosy z doplňkové činnosti</t>
  </si>
  <si>
    <t>67 - příspěvek zřizovatele</t>
  </si>
  <si>
    <t>67 - příspěvek ze státního rozpočtu</t>
  </si>
  <si>
    <t xml:space="preserve">Náklady na platy zaměstnanců a OON celkem </t>
  </si>
  <si>
    <t>Pojistné na zdravotní a sociální pojištění</t>
  </si>
  <si>
    <t>Náklady na přímé náklady na vzdělávání</t>
  </si>
  <si>
    <t>Tvorba FKSP</t>
  </si>
  <si>
    <t>ONIV</t>
  </si>
  <si>
    <t>Přímé náklady na vzdělávání celkem</t>
  </si>
  <si>
    <t>Předpoklad v tis.Kč</t>
  </si>
  <si>
    <t>rok 2022</t>
  </si>
  <si>
    <t>rok 2023</t>
  </si>
  <si>
    <t>V Rybí  dne 20.11.2022</t>
  </si>
  <si>
    <t>Návrh rozpočtu roku  2023</t>
  </si>
  <si>
    <t>rok 2024</t>
  </si>
  <si>
    <t>Předpoklad roku 2022 odpovídá aktuálně platnému limitu KU.</t>
  </si>
  <si>
    <t>Střednědobý výhled rozpočtu (plán výnosů a nákladů v tis.Kč) na období let 2024 až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</si>
</sst>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0" fontId="3" fillId="0" borderId="4" xfId="0" applyFont="1" applyBorder="1"/>
    <xf numFmtId="0" fontId="3" fillId="0" borderId="8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4" xfId="0" applyNumberFormat="1" applyFont="1" applyBorder="1"/>
    <xf numFmtId="0" fontId="4" fillId="0" borderId="4" xfId="0" applyFont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Fill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4" xfId="0" applyNumberFormat="1" applyBorder="1"/>
    <xf numFmtId="3" fontId="4" fillId="0" borderId="4" xfId="0" applyNumberFormat="1" applyFont="1" applyBorder="1"/>
    <xf numFmtId="3" fontId="3" fillId="0" borderId="4" xfId="0" applyNumberFormat="1" applyFont="1" applyBorder="1"/>
    <xf numFmtId="0" fontId="6" fillId="0" borderId="4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3" xfId="0" applyNumberFormat="1" applyFont="1" applyBorder="1"/>
    <xf numFmtId="0" fontId="4" fillId="0" borderId="10" xfId="0" applyFont="1" applyBorder="1"/>
    <xf numFmtId="0" fontId="4" fillId="0" borderId="3" xfId="0" applyFont="1" applyBorder="1"/>
    <xf numFmtId="3" fontId="4" fillId="0" borderId="7" xfId="0" applyNumberFormat="1" applyFont="1" applyBorder="1"/>
    <xf numFmtId="3" fontId="4" fillId="0" borderId="5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/>
    <xf numFmtId="0" fontId="3" fillId="0" borderId="6" xfId="0" applyFon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3" fontId="9" fillId="0" borderId="4" xfId="0" applyNumberFormat="1" applyFont="1" applyBorder="1"/>
    <xf numFmtId="3" fontId="7" fillId="0" borderId="4" xfId="0" applyNumberFormat="1" applyFont="1" applyBorder="1"/>
    <xf numFmtId="0" fontId="4" fillId="0" borderId="4" xfId="0" applyNumberFormat="1" applyFont="1" applyBorder="1"/>
    <xf numFmtId="0" fontId="4" fillId="0" borderId="0" xfId="0" applyFont="1" applyBorder="1"/>
    <xf numFmtId="3" fontId="7" fillId="0" borderId="0" xfId="0" applyNumberFormat="1" applyFont="1" applyBorder="1"/>
    <xf numFmtId="0" fontId="3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7">
    <cellStyle name="Normální" xfId="0" builtinId="0"/>
    <cellStyle name="normální 2" xfId="2"/>
    <cellStyle name="normální 2 2" xfId="5"/>
    <cellStyle name="Normální 3" xfId="3"/>
    <cellStyle name="Normální 4" xfId="4"/>
    <cellStyle name="Normální 5" xfId="1"/>
    <cellStyle name="Normální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11" sqref="C11"/>
    </sheetView>
  </sheetViews>
  <sheetFormatPr defaultRowHeight="14.4" x14ac:dyDescent="0.3"/>
  <cols>
    <col min="1" max="1" width="27.6640625" customWidth="1"/>
    <col min="2" max="2" width="15.88671875" customWidth="1"/>
    <col min="3" max="3" width="16.5546875" customWidth="1"/>
    <col min="4" max="4" width="14.6640625" customWidth="1"/>
    <col min="5" max="5" width="12.5546875" customWidth="1"/>
    <col min="6" max="6" width="11.109375" customWidth="1"/>
    <col min="7" max="7" width="12.5546875" customWidth="1"/>
  </cols>
  <sheetData>
    <row r="1" spans="1:7" x14ac:dyDescent="0.3">
      <c r="A1" s="2" t="s">
        <v>19</v>
      </c>
    </row>
    <row r="2" spans="1:7" x14ac:dyDescent="0.3">
      <c r="A2" s="2" t="s">
        <v>20</v>
      </c>
    </row>
    <row r="3" spans="1:7" x14ac:dyDescent="0.3">
      <c r="G3" s="32" t="s">
        <v>16</v>
      </c>
    </row>
    <row r="4" spans="1:7" x14ac:dyDescent="0.3">
      <c r="A4" s="46" t="s">
        <v>31</v>
      </c>
      <c r="B4" s="45" t="s">
        <v>46</v>
      </c>
      <c r="C4" s="45"/>
      <c r="D4" s="45"/>
      <c r="E4" s="45"/>
      <c r="F4" s="45"/>
      <c r="G4" s="45"/>
    </row>
    <row r="5" spans="1:7" x14ac:dyDescent="0.3">
      <c r="A5" s="46"/>
      <c r="B5" s="45" t="s">
        <v>0</v>
      </c>
      <c r="C5" s="45"/>
      <c r="D5" s="45"/>
      <c r="E5" s="44" t="s">
        <v>1</v>
      </c>
      <c r="F5" s="44" t="s">
        <v>2</v>
      </c>
      <c r="G5" s="44" t="s">
        <v>3</v>
      </c>
    </row>
    <row r="6" spans="1:7" ht="26.4" x14ac:dyDescent="0.3">
      <c r="A6" s="46"/>
      <c r="B6" s="6" t="s">
        <v>17</v>
      </c>
      <c r="C6" s="14" t="s">
        <v>18</v>
      </c>
      <c r="D6" s="6" t="s">
        <v>8</v>
      </c>
      <c r="E6" s="44"/>
      <c r="F6" s="44"/>
      <c r="G6" s="44"/>
    </row>
    <row r="7" spans="1:7" x14ac:dyDescent="0.3">
      <c r="A7" s="20" t="s">
        <v>28</v>
      </c>
      <c r="B7" s="15"/>
      <c r="C7" s="14"/>
      <c r="D7" s="15"/>
      <c r="E7" s="15"/>
      <c r="F7" s="15"/>
      <c r="G7" s="15"/>
    </row>
    <row r="8" spans="1:7" x14ac:dyDescent="0.3">
      <c r="A8" s="28" t="s">
        <v>29</v>
      </c>
      <c r="B8" s="31">
        <f>'přímé náklady'!B14-B10-B13</f>
        <v>71</v>
      </c>
      <c r="C8" s="29">
        <v>82</v>
      </c>
      <c r="D8" s="27"/>
      <c r="E8" s="30">
        <f>SUM(B8:D8)</f>
        <v>153</v>
      </c>
      <c r="F8" s="27"/>
      <c r="G8" s="30">
        <f>SUM(E8:F8)</f>
        <v>153</v>
      </c>
    </row>
    <row r="9" spans="1:7" x14ac:dyDescent="0.3">
      <c r="A9" s="28" t="s">
        <v>30</v>
      </c>
      <c r="B9" s="27"/>
      <c r="C9" s="29">
        <f>(75*4)+(4.6*12)</f>
        <v>355.2</v>
      </c>
      <c r="D9" s="27"/>
      <c r="E9" s="30">
        <f t="shared" ref="E9:E13" si="0">SUM(B9:D9)</f>
        <v>355.2</v>
      </c>
      <c r="F9" s="31">
        <v>3</v>
      </c>
      <c r="G9" s="30">
        <f t="shared" ref="G9:G13" si="1">SUM(E9:F9)</f>
        <v>358.2</v>
      </c>
    </row>
    <row r="10" spans="1:7" x14ac:dyDescent="0.3">
      <c r="A10" s="28" t="s">
        <v>24</v>
      </c>
      <c r="B10" s="43">
        <v>40</v>
      </c>
      <c r="C10" s="29">
        <v>265</v>
      </c>
      <c r="D10" s="27"/>
      <c r="E10" s="30">
        <f t="shared" si="0"/>
        <v>305</v>
      </c>
      <c r="F10" s="27"/>
      <c r="G10" s="30">
        <f t="shared" si="1"/>
        <v>305</v>
      </c>
    </row>
    <row r="11" spans="1:7" x14ac:dyDescent="0.3">
      <c r="A11" s="4" t="s">
        <v>22</v>
      </c>
      <c r="B11" s="19">
        <f>'přímé náklady'!C15-'přímé náklady'!C14</f>
        <v>5291.1840600000005</v>
      </c>
      <c r="C11" s="19">
        <v>25</v>
      </c>
      <c r="D11" s="19"/>
      <c r="E11" s="30">
        <f t="shared" si="0"/>
        <v>5316.1840600000005</v>
      </c>
      <c r="F11" s="19"/>
      <c r="G11" s="30">
        <f t="shared" si="1"/>
        <v>5316.1840600000005</v>
      </c>
    </row>
    <row r="12" spans="1:7" x14ac:dyDescent="0.3">
      <c r="A12" s="4" t="s">
        <v>23</v>
      </c>
      <c r="B12" s="19"/>
      <c r="C12" s="19">
        <v>14</v>
      </c>
      <c r="D12" s="19"/>
      <c r="E12" s="30">
        <f t="shared" si="0"/>
        <v>14</v>
      </c>
      <c r="F12" s="19"/>
      <c r="G12" s="30">
        <f t="shared" si="1"/>
        <v>14</v>
      </c>
    </row>
    <row r="13" spans="1:7" ht="15" thickBot="1" x14ac:dyDescent="0.35">
      <c r="A13" s="4" t="s">
        <v>26</v>
      </c>
      <c r="B13" s="19">
        <v>20</v>
      </c>
      <c r="C13" s="19"/>
      <c r="D13" s="19"/>
      <c r="E13" s="30">
        <f t="shared" si="0"/>
        <v>20</v>
      </c>
      <c r="F13" s="19"/>
      <c r="G13" s="30">
        <f t="shared" si="1"/>
        <v>20</v>
      </c>
    </row>
    <row r="14" spans="1:7" ht="15" thickBot="1" x14ac:dyDescent="0.35">
      <c r="A14" s="23" t="s">
        <v>15</v>
      </c>
      <c r="B14" s="25">
        <f>SUM(B8:B13)</f>
        <v>5422.1840600000005</v>
      </c>
      <c r="C14" s="25">
        <f>SUM(C8:C13)</f>
        <v>741.2</v>
      </c>
      <c r="D14" s="25">
        <f>SUM(D11:D13)</f>
        <v>0</v>
      </c>
      <c r="E14" s="25">
        <f>SUM(B14:D14)</f>
        <v>6163.3840600000003</v>
      </c>
      <c r="F14" s="25">
        <f>SUM(F8:F13)</f>
        <v>3</v>
      </c>
      <c r="G14" s="26">
        <f>SUM(G8:G13)</f>
        <v>6166.3840600000003</v>
      </c>
    </row>
    <row r="15" spans="1:7" x14ac:dyDescent="0.3">
      <c r="A15" s="24" t="s">
        <v>11</v>
      </c>
      <c r="B15" s="22"/>
      <c r="C15" s="22"/>
      <c r="D15" s="22"/>
      <c r="E15" s="22"/>
      <c r="F15" s="22"/>
      <c r="G15" s="22"/>
    </row>
    <row r="16" spans="1:7" x14ac:dyDescent="0.3">
      <c r="A16" s="4" t="s">
        <v>32</v>
      </c>
      <c r="B16" s="19"/>
      <c r="C16" s="19"/>
      <c r="D16" s="19">
        <v>36</v>
      </c>
      <c r="E16" s="19">
        <f>SUM(B16:D16)</f>
        <v>36</v>
      </c>
      <c r="F16" s="19"/>
      <c r="G16" s="19">
        <f>SUM(E16:F16)</f>
        <v>36</v>
      </c>
    </row>
    <row r="17" spans="1:8" x14ac:dyDescent="0.3">
      <c r="A17" s="4" t="s">
        <v>33</v>
      </c>
      <c r="B17" s="19"/>
      <c r="C17" s="19"/>
      <c r="D17" s="19"/>
      <c r="E17" s="19">
        <f t="shared" ref="E17" si="2">SUM(B17:D17)</f>
        <v>0</v>
      </c>
      <c r="F17" s="19">
        <v>8</v>
      </c>
      <c r="G17" s="19">
        <f t="shared" ref="G17:G19" si="3">SUM(E17:F17)</f>
        <v>8</v>
      </c>
    </row>
    <row r="18" spans="1:8" x14ac:dyDescent="0.3">
      <c r="A18" s="4" t="s">
        <v>34</v>
      </c>
      <c r="B18" s="19"/>
      <c r="C18" s="19">
        <v>700</v>
      </c>
      <c r="D18" s="19"/>
      <c r="E18" s="19">
        <f t="shared" ref="E18:E19" si="4">SUM(B18:D18)</f>
        <v>700</v>
      </c>
      <c r="F18" s="19"/>
      <c r="G18" s="19">
        <f t="shared" si="3"/>
        <v>700</v>
      </c>
    </row>
    <row r="19" spans="1:8" ht="15" thickBot="1" x14ac:dyDescent="0.35">
      <c r="A19" s="5" t="s">
        <v>35</v>
      </c>
      <c r="B19" s="21">
        <f>B14</f>
        <v>5422.1840600000005</v>
      </c>
      <c r="C19" s="21"/>
      <c r="D19" s="21"/>
      <c r="E19" s="19">
        <f t="shared" si="4"/>
        <v>5422.1840600000005</v>
      </c>
      <c r="F19" s="21"/>
      <c r="G19" s="19">
        <f t="shared" si="3"/>
        <v>5422.1840600000005</v>
      </c>
    </row>
    <row r="20" spans="1:8" ht="15" thickBot="1" x14ac:dyDescent="0.35">
      <c r="A20" s="23" t="s">
        <v>14</v>
      </c>
      <c r="B20" s="25">
        <f t="shared" ref="B20:G20" si="5">SUM(B16:B19)</f>
        <v>5422.1840600000005</v>
      </c>
      <c r="C20" s="25">
        <f t="shared" si="5"/>
        <v>700</v>
      </c>
      <c r="D20" s="25">
        <f t="shared" si="5"/>
        <v>36</v>
      </c>
      <c r="E20" s="25">
        <f t="shared" si="5"/>
        <v>6158.1840600000005</v>
      </c>
      <c r="F20" s="25">
        <f t="shared" si="5"/>
        <v>8</v>
      </c>
      <c r="G20" s="25">
        <f t="shared" si="5"/>
        <v>6166.1840600000005</v>
      </c>
      <c r="H20" s="16"/>
    </row>
    <row r="21" spans="1:8" ht="15" thickBot="1" x14ac:dyDescent="0.35">
      <c r="A21" s="33" t="s">
        <v>13</v>
      </c>
      <c r="B21" s="34"/>
      <c r="C21" s="34"/>
      <c r="D21" s="34"/>
      <c r="E21" s="35">
        <f>E20-E14</f>
        <v>-5.1999999999998181</v>
      </c>
      <c r="F21" s="36">
        <f>F20-F14</f>
        <v>5</v>
      </c>
      <c r="G21" s="37">
        <f>E21+F21</f>
        <v>-0.1999999999998181</v>
      </c>
    </row>
    <row r="22" spans="1:8" x14ac:dyDescent="0.3">
      <c r="A22" s="1"/>
      <c r="B22" s="1"/>
      <c r="C22" s="1"/>
      <c r="D22" s="1"/>
      <c r="E22" s="1"/>
      <c r="F22" s="1"/>
      <c r="G22" s="1"/>
    </row>
    <row r="23" spans="1:8" x14ac:dyDescent="0.3">
      <c r="A23" s="1" t="s">
        <v>45</v>
      </c>
      <c r="B23" s="1"/>
      <c r="C23" s="1"/>
      <c r="D23" s="1" t="s">
        <v>21</v>
      </c>
      <c r="E23" s="1"/>
      <c r="F23" s="1"/>
      <c r="G23" s="1"/>
    </row>
    <row r="24" spans="1:8" x14ac:dyDescent="0.3">
      <c r="B24" s="1"/>
      <c r="C24" s="1"/>
      <c r="D24" s="1"/>
      <c r="E24" s="1"/>
      <c r="F24" s="1"/>
      <c r="G24" s="1"/>
    </row>
  </sheetData>
  <mergeCells count="6">
    <mergeCell ref="G5:G6"/>
    <mergeCell ref="B4:G4"/>
    <mergeCell ref="A4:A6"/>
    <mergeCell ref="B5:D5"/>
    <mergeCell ref="E5:E6"/>
    <mergeCell ref="F5:F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9" sqref="A19"/>
    </sheetView>
  </sheetViews>
  <sheetFormatPr defaultRowHeight="14.4" x14ac:dyDescent="0.3"/>
  <cols>
    <col min="1" max="1" width="40.88671875" customWidth="1"/>
    <col min="2" max="4" width="11.6640625" customWidth="1"/>
  </cols>
  <sheetData>
    <row r="1" spans="1:4" x14ac:dyDescent="0.3">
      <c r="A1" s="2" t="s">
        <v>19</v>
      </c>
    </row>
    <row r="2" spans="1:4" x14ac:dyDescent="0.3">
      <c r="A2" s="2" t="s">
        <v>20</v>
      </c>
    </row>
    <row r="4" spans="1:4" x14ac:dyDescent="0.3">
      <c r="A4" s="2" t="s">
        <v>38</v>
      </c>
      <c r="B4" s="2"/>
      <c r="C4" s="2"/>
      <c r="D4" s="2"/>
    </row>
    <row r="5" spans="1:4" ht="15" customHeight="1" x14ac:dyDescent="0.3">
      <c r="A5" s="47" t="s">
        <v>5</v>
      </c>
      <c r="B5" s="50" t="s">
        <v>42</v>
      </c>
      <c r="C5" s="51"/>
      <c r="D5" s="52"/>
    </row>
    <row r="6" spans="1:4" ht="14.4" customHeight="1" x14ac:dyDescent="0.3">
      <c r="A6" s="48"/>
      <c r="B6" s="53"/>
      <c r="C6" s="54"/>
      <c r="D6" s="55"/>
    </row>
    <row r="7" spans="1:4" x14ac:dyDescent="0.3">
      <c r="A7" s="49"/>
      <c r="B7" s="8" t="s">
        <v>43</v>
      </c>
      <c r="C7" s="8" t="s">
        <v>44</v>
      </c>
      <c r="D7" s="8" t="s">
        <v>47</v>
      </c>
    </row>
    <row r="8" spans="1:4" x14ac:dyDescent="0.3">
      <c r="A8" s="3" t="s">
        <v>36</v>
      </c>
      <c r="B8" s="18">
        <f>SUM(B10:B11)</f>
        <v>3858</v>
      </c>
      <c r="C8" s="18">
        <f>SUM(C10:C11)</f>
        <v>3896.57</v>
      </c>
      <c r="D8" s="18">
        <f>SUM(D10:D11)</f>
        <v>3896.57</v>
      </c>
    </row>
    <row r="9" spans="1:4" x14ac:dyDescent="0.3">
      <c r="A9" s="3" t="s">
        <v>4</v>
      </c>
      <c r="B9" s="18"/>
      <c r="C9" s="18"/>
      <c r="D9" s="18"/>
    </row>
    <row r="10" spans="1:4" x14ac:dyDescent="0.3">
      <c r="A10" s="7" t="s">
        <v>6</v>
      </c>
      <c r="B10" s="17">
        <v>3857</v>
      </c>
      <c r="C10" s="17">
        <f>B10*1.01</f>
        <v>3895.57</v>
      </c>
      <c r="D10" s="17">
        <f>C10</f>
        <v>3895.57</v>
      </c>
    </row>
    <row r="11" spans="1:4" x14ac:dyDescent="0.3">
      <c r="A11" s="4" t="s">
        <v>25</v>
      </c>
      <c r="B11" s="17">
        <v>1</v>
      </c>
      <c r="C11" s="17">
        <f>B11</f>
        <v>1</v>
      </c>
      <c r="D11" s="17">
        <f>C11</f>
        <v>1</v>
      </c>
    </row>
    <row r="12" spans="1:4" x14ac:dyDescent="0.3">
      <c r="A12" s="3" t="s">
        <v>37</v>
      </c>
      <c r="B12" s="19">
        <v>1304</v>
      </c>
      <c r="C12" s="19">
        <f>C10*0.338</f>
        <v>1316.7026600000002</v>
      </c>
      <c r="D12" s="19">
        <f>D10*0.338</f>
        <v>1316.7026600000002</v>
      </c>
    </row>
    <row r="13" spans="1:4" x14ac:dyDescent="0.3">
      <c r="A13" s="3" t="s">
        <v>39</v>
      </c>
      <c r="B13" s="19">
        <v>77</v>
      </c>
      <c r="C13" s="19">
        <f t="shared" ref="C13:D13" si="0">C10*0.02</f>
        <v>77.9114</v>
      </c>
      <c r="D13" s="19">
        <f t="shared" si="0"/>
        <v>77.9114</v>
      </c>
    </row>
    <row r="14" spans="1:4" x14ac:dyDescent="0.3">
      <c r="A14" s="40" t="s">
        <v>40</v>
      </c>
      <c r="B14" s="17">
        <v>131</v>
      </c>
      <c r="C14" s="17">
        <f>B14</f>
        <v>131</v>
      </c>
      <c r="D14" s="17">
        <f>C14</f>
        <v>131</v>
      </c>
    </row>
    <row r="15" spans="1:4" x14ac:dyDescent="0.3">
      <c r="A15" s="3" t="s">
        <v>41</v>
      </c>
      <c r="B15" s="39">
        <f>SUM(B10:B14)</f>
        <v>5370</v>
      </c>
      <c r="C15" s="39">
        <f t="shared" ref="C15:D15" si="1">SUM(C10:C14)</f>
        <v>5422.1840600000005</v>
      </c>
      <c r="D15" s="39">
        <f t="shared" si="1"/>
        <v>5422.1840600000005</v>
      </c>
    </row>
    <row r="16" spans="1:4" x14ac:dyDescent="0.3">
      <c r="A16" s="41"/>
      <c r="B16" s="42"/>
      <c r="C16" s="42"/>
      <c r="D16" s="42"/>
    </row>
    <row r="17" spans="1:4" x14ac:dyDescent="0.3">
      <c r="A17" s="9" t="s">
        <v>7</v>
      </c>
    </row>
    <row r="18" spans="1:4" x14ac:dyDescent="0.3">
      <c r="A18" s="9" t="s">
        <v>48</v>
      </c>
    </row>
    <row r="19" spans="1:4" x14ac:dyDescent="0.3">
      <c r="A19" s="1"/>
    </row>
    <row r="20" spans="1:4" x14ac:dyDescent="0.3">
      <c r="A20" s="9"/>
    </row>
    <row r="21" spans="1:4" x14ac:dyDescent="0.3">
      <c r="B21" s="1"/>
      <c r="C21" s="1"/>
      <c r="D21" s="1"/>
    </row>
    <row r="22" spans="1:4" x14ac:dyDescent="0.3">
      <c r="B22" s="1"/>
      <c r="C22" s="1"/>
      <c r="D22" s="1"/>
    </row>
  </sheetData>
  <mergeCells count="2">
    <mergeCell ref="A5:A7"/>
    <mergeCell ref="B5:D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10" sqref="A10"/>
    </sheetView>
  </sheetViews>
  <sheetFormatPr defaultRowHeight="14.4" x14ac:dyDescent="0.3"/>
  <cols>
    <col min="1" max="1" width="10.109375" bestFit="1" customWidth="1"/>
    <col min="2" max="2" width="10.88671875" customWidth="1"/>
    <col min="4" max="4" width="12.33203125" customWidth="1"/>
    <col min="6" max="6" width="10.5546875" customWidth="1"/>
    <col min="7" max="7" width="13.44140625" customWidth="1"/>
    <col min="8" max="8" width="9.5546875" customWidth="1"/>
    <col min="9" max="9" width="10.109375" customWidth="1"/>
    <col min="10" max="10" width="12.6640625" customWidth="1"/>
  </cols>
  <sheetData>
    <row r="1" spans="1:10" x14ac:dyDescent="0.3">
      <c r="A1" s="2" t="s">
        <v>19</v>
      </c>
    </row>
    <row r="2" spans="1:10" x14ac:dyDescent="0.3">
      <c r="A2" s="2" t="s">
        <v>20</v>
      </c>
    </row>
    <row r="3" spans="1:10" x14ac:dyDescent="0.3">
      <c r="A3" s="10"/>
    </row>
    <row r="4" spans="1:10" ht="15" customHeight="1" x14ac:dyDescent="0.3">
      <c r="A4" s="56" t="s">
        <v>49</v>
      </c>
      <c r="B4" s="56"/>
      <c r="C4" s="56"/>
      <c r="D4" s="56"/>
      <c r="E4" s="56"/>
      <c r="F4" s="56"/>
      <c r="G4" s="56"/>
      <c r="H4" s="56"/>
      <c r="I4" s="56"/>
    </row>
    <row r="6" spans="1:10" ht="14.4" customHeight="1" x14ac:dyDescent="0.3">
      <c r="A6" s="58" t="s">
        <v>27</v>
      </c>
      <c r="B6" s="57" t="s">
        <v>9</v>
      </c>
      <c r="C6" s="57"/>
      <c r="D6" s="57"/>
      <c r="E6" s="57" t="s">
        <v>10</v>
      </c>
      <c r="F6" s="57"/>
      <c r="G6" s="57"/>
      <c r="H6" s="57" t="s">
        <v>3</v>
      </c>
      <c r="I6" s="57"/>
      <c r="J6" s="57"/>
    </row>
    <row r="7" spans="1:10" ht="27.6" x14ac:dyDescent="0.3">
      <c r="A7" s="59"/>
      <c r="B7" s="11" t="s">
        <v>11</v>
      </c>
      <c r="C7" s="11" t="s">
        <v>12</v>
      </c>
      <c r="D7" s="12" t="s">
        <v>13</v>
      </c>
      <c r="E7" s="11" t="s">
        <v>11</v>
      </c>
      <c r="F7" s="11" t="s">
        <v>12</v>
      </c>
      <c r="G7" s="12" t="s">
        <v>13</v>
      </c>
      <c r="H7" s="11" t="s">
        <v>11</v>
      </c>
      <c r="I7" s="11" t="s">
        <v>12</v>
      </c>
      <c r="J7" s="12" t="s">
        <v>13</v>
      </c>
    </row>
    <row r="8" spans="1:10" ht="16.5" customHeight="1" x14ac:dyDescent="0.3">
      <c r="A8" s="13">
        <v>2024</v>
      </c>
      <c r="B8" s="38">
        <f>'návrh rozpočtu2023'!E20</f>
        <v>6158.1840600000005</v>
      </c>
      <c r="C8" s="38">
        <f>'návrh rozpočtu2023'!E14</f>
        <v>6163.3840600000003</v>
      </c>
      <c r="D8" s="38">
        <f>B8-C8</f>
        <v>-5.1999999999998181</v>
      </c>
      <c r="E8" s="38">
        <f>'návrh rozpočtu2023'!F20</f>
        <v>8</v>
      </c>
      <c r="F8" s="38">
        <f>'návrh rozpočtu2023'!F14</f>
        <v>3</v>
      </c>
      <c r="G8" s="38">
        <f>E8-F8</f>
        <v>5</v>
      </c>
      <c r="H8" s="38">
        <f>B8+E8</f>
        <v>6166.1840600000005</v>
      </c>
      <c r="I8" s="38">
        <f>C8+F8</f>
        <v>6166.3840600000003</v>
      </c>
      <c r="J8" s="38">
        <f>H8-I8</f>
        <v>-0.1999999999998181</v>
      </c>
    </row>
    <row r="9" spans="1:10" ht="18" customHeight="1" x14ac:dyDescent="0.3">
      <c r="A9" s="13">
        <v>2025</v>
      </c>
      <c r="B9" s="38">
        <f>B8</f>
        <v>6158.1840600000005</v>
      </c>
      <c r="C9" s="38">
        <f t="shared" ref="C9:J9" si="0">C8</f>
        <v>6163.3840600000003</v>
      </c>
      <c r="D9" s="38">
        <f t="shared" si="0"/>
        <v>-5.1999999999998181</v>
      </c>
      <c r="E9" s="38">
        <f t="shared" si="0"/>
        <v>8</v>
      </c>
      <c r="F9" s="38">
        <f t="shared" si="0"/>
        <v>3</v>
      </c>
      <c r="G9" s="38">
        <f t="shared" si="0"/>
        <v>5</v>
      </c>
      <c r="H9" s="38">
        <f t="shared" si="0"/>
        <v>6166.1840600000005</v>
      </c>
      <c r="I9" s="38">
        <f t="shared" si="0"/>
        <v>6166.3840600000003</v>
      </c>
      <c r="J9" s="38">
        <f t="shared" si="0"/>
        <v>-0.1999999999998181</v>
      </c>
    </row>
    <row r="12" spans="1:10" x14ac:dyDescent="0.3">
      <c r="A12" s="1" t="s">
        <v>45</v>
      </c>
      <c r="B12" s="1"/>
      <c r="C12" s="1"/>
      <c r="D12" s="1" t="s">
        <v>21</v>
      </c>
      <c r="E12" s="1"/>
      <c r="F12" s="1"/>
    </row>
  </sheetData>
  <mergeCells count="5">
    <mergeCell ref="A4:I4"/>
    <mergeCell ref="H6:J6"/>
    <mergeCell ref="A6:A7"/>
    <mergeCell ref="B6:D6"/>
    <mergeCell ref="E6:G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rozpočtu2023</vt:lpstr>
      <vt:lpstr>přímé náklady</vt:lpstr>
      <vt:lpstr>střednědobý výhled 2024-2025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Pavlová Ludmila</dc:creator>
  <cp:lastModifiedBy>blanka.chalupova</cp:lastModifiedBy>
  <cp:lastPrinted>2017-11-13T12:05:51Z</cp:lastPrinted>
  <dcterms:created xsi:type="dcterms:W3CDTF">2017-03-16T06:54:01Z</dcterms:created>
  <dcterms:modified xsi:type="dcterms:W3CDTF">2022-12-05T20:45:39Z</dcterms:modified>
</cp:coreProperties>
</file>